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na\Downloads\"/>
    </mc:Choice>
  </mc:AlternateContent>
  <xr:revisionPtr revIDLastSave="0" documentId="13_ncr:1_{BE6D0EB2-AECC-476A-925D-C6DFAD13A98D}" xr6:coauthVersionLast="47" xr6:coauthVersionMax="47" xr10:uidLastSave="{00000000-0000-0000-0000-000000000000}"/>
  <workbookProtection workbookAlgorithmName="SHA-512" workbookHashValue="6JzmB+2g1VfHZb08MCAROQhT4BHFe3HZpfL98V38GuFtb5ZgvSLz7WYioywQq4umBm33xVJBrWvSzXwUPE6OHw==" workbookSaltValue="YNFMyIBAFoht0tXMICouDw==" workbookSpinCount="100000" lockStructure="1"/>
  <bookViews>
    <workbookView xWindow="-98" yWindow="-98" windowWidth="28996" windowHeight="15796" tabRatio="875" activeTab="4" xr2:uid="{00000000-000D-0000-FFFF-FFFF00000000}"/>
  </bookViews>
  <sheets>
    <sheet name="P con MMC" sheetId="4" r:id="rId1"/>
    <sheet name="P con MMD" sheetId="2" r:id="rId2"/>
    <sheet name="X con MMC" sheetId="5" r:id="rId3"/>
    <sheet name="X con MMD" sheetId="6" r:id="rId4"/>
    <sheet name="Dos grupos categóricos" sheetId="7" r:id="rId5"/>
    <sheet name="Dos grupos numéricos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C9" i="4"/>
  <c r="C10" i="4" s="1"/>
  <c r="C15" i="4" s="1"/>
  <c r="C8" i="2"/>
  <c r="C9" i="2" s="1"/>
  <c r="C10" i="2" s="1"/>
  <c r="C15" i="2" s="1"/>
  <c r="C8" i="5"/>
  <c r="C9" i="5" s="1"/>
  <c r="C10" i="5" s="1"/>
  <c r="C15" i="5" s="1"/>
  <c r="C8" i="6"/>
  <c r="C11" i="7"/>
  <c r="C12" i="7" s="1"/>
  <c r="C13" i="7" s="1"/>
  <c r="C17" i="7" s="1"/>
  <c r="C17" i="8"/>
  <c r="C9" i="6"/>
  <c r="C10" i="6"/>
  <c r="C12" i="5"/>
  <c r="C8" i="8"/>
  <c r="C9" i="8"/>
  <c r="C10" i="8"/>
  <c r="C11" i="8"/>
  <c r="C12" i="8"/>
  <c r="C13" i="8"/>
  <c r="C9" i="7"/>
  <c r="C10" i="7"/>
  <c r="C12" i="4"/>
  <c r="C12" i="6"/>
  <c r="C12" i="2"/>
  <c r="C15" i="6"/>
</calcChain>
</file>

<file path=xl/sharedStrings.xml><?xml version="1.0" encoding="utf-8"?>
<sst xmlns="http://schemas.openxmlformats.org/spreadsheetml/2006/main" count="114" uniqueCount="48">
  <si>
    <t>Nivel de Confianza</t>
  </si>
  <si>
    <t>Complemento de p</t>
  </si>
  <si>
    <t>Precisión</t>
  </si>
  <si>
    <t>Tamaño de la muestra</t>
  </si>
  <si>
    <t>Marco muestral</t>
  </si>
  <si>
    <t>Desviación estándar</t>
  </si>
  <si>
    <t>Varianza</t>
  </si>
  <si>
    <t xml:space="preserve">Varianza </t>
  </si>
  <si>
    <t>Prevalencia de la enfermedad</t>
  </si>
  <si>
    <t>α =</t>
  </si>
  <si>
    <t>1- α/2 = Nivel de Confianza a dos colas</t>
  </si>
  <si>
    <t>1- α/2=</t>
  </si>
  <si>
    <t xml:space="preserve">β = </t>
  </si>
  <si>
    <t xml:space="preserve">1- β = Poder estadístico </t>
  </si>
  <si>
    <t>1- β =</t>
  </si>
  <si>
    <t>Tamaño de cada grupo</t>
  </si>
  <si>
    <t>n =</t>
  </si>
  <si>
    <t>Diferencia propuesta</t>
  </si>
  <si>
    <t>d =</t>
  </si>
  <si>
    <t>Z de (1-α/2)</t>
  </si>
  <si>
    <t>Alfa (Máximo error tipo I)</t>
  </si>
  <si>
    <t>Beta (Máximo error tipo II)</t>
  </si>
  <si>
    <t>N =</t>
  </si>
  <si>
    <t>1- ɑ/2 =</t>
  </si>
  <si>
    <t>Z (1- ɑ/2) =</t>
  </si>
  <si>
    <t>p =</t>
  </si>
  <si>
    <t>q =</t>
  </si>
  <si>
    <t>s =</t>
  </si>
  <si>
    <t>1- α/2 =</t>
  </si>
  <si>
    <t>Tamaño de la muestra para la estimación de frecuencias (marco muestral conocido)</t>
  </si>
  <si>
    <t>Tamaño de la muestra para la estimación de frecuencias (marco muestral desconocido)</t>
  </si>
  <si>
    <t>Tamaño de la muestra para la estimación de promedios (marco muestral conocido)</t>
  </si>
  <si>
    <t>Tamaño de la muestra para la estimación de promedios (marco muestral desconocido)</t>
  </si>
  <si>
    <t>Tamaño de la muestra para comparar promedios en dos grupos</t>
  </si>
  <si>
    <t>Tamaño de la muestra para comparar frecuencias en dos grupos</t>
  </si>
  <si>
    <t>Dr. José Supo</t>
  </si>
  <si>
    <t>Médico Bioestadístico</t>
  </si>
  <si>
    <r>
      <t>Z</t>
    </r>
    <r>
      <rPr>
        <vertAlign val="subscript"/>
        <sz val="10"/>
        <rFont val="Open Sans"/>
        <family val="2"/>
      </rPr>
      <t>1-α/2</t>
    </r>
    <r>
      <rPr>
        <sz val="10"/>
        <rFont val="Open Sans"/>
        <family val="2"/>
      </rPr>
      <t xml:space="preserve"> = Valor tipificado </t>
    </r>
  </si>
  <si>
    <r>
      <t>Z</t>
    </r>
    <r>
      <rPr>
        <vertAlign val="subscript"/>
        <sz val="10"/>
        <rFont val="Open Sans"/>
        <family val="2"/>
      </rPr>
      <t>1-α/2</t>
    </r>
    <r>
      <rPr>
        <sz val="10"/>
        <rFont val="Open Sans"/>
        <family val="2"/>
      </rPr>
      <t xml:space="preserve"> =</t>
    </r>
  </si>
  <si>
    <r>
      <t>Z</t>
    </r>
    <r>
      <rPr>
        <vertAlign val="subscript"/>
        <sz val="10"/>
        <rFont val="Open Sans"/>
        <family val="2"/>
      </rPr>
      <t>1- β</t>
    </r>
    <r>
      <rPr>
        <sz val="10"/>
        <rFont val="Open Sans"/>
        <family val="2"/>
      </rPr>
      <t xml:space="preserve"> = Valor tipificado </t>
    </r>
  </si>
  <si>
    <r>
      <t>Z</t>
    </r>
    <r>
      <rPr>
        <vertAlign val="subscript"/>
        <sz val="10"/>
        <rFont val="Open Sans"/>
        <family val="2"/>
      </rPr>
      <t>1- β</t>
    </r>
    <r>
      <rPr>
        <sz val="10"/>
        <rFont val="Open Sans"/>
        <family val="2"/>
      </rPr>
      <t xml:space="preserve"> =</t>
    </r>
  </si>
  <si>
    <r>
      <t>p</t>
    </r>
    <r>
      <rPr>
        <vertAlign val="subscript"/>
        <sz val="10"/>
        <rFont val="Open Sans"/>
        <family val="2"/>
      </rPr>
      <t>1</t>
    </r>
    <r>
      <rPr>
        <sz val="10"/>
        <rFont val="Open Sans"/>
        <family val="2"/>
      </rPr>
      <t xml:space="preserve"> = Prevalencia en el primer grupo</t>
    </r>
  </si>
  <si>
    <r>
      <t>p</t>
    </r>
    <r>
      <rPr>
        <vertAlign val="subscript"/>
        <sz val="10"/>
        <rFont val="Open Sans"/>
        <family val="2"/>
      </rPr>
      <t xml:space="preserve">1 </t>
    </r>
    <r>
      <rPr>
        <sz val="10"/>
        <rFont val="Open Sans"/>
        <family val="2"/>
      </rPr>
      <t>=</t>
    </r>
  </si>
  <si>
    <r>
      <t>p</t>
    </r>
    <r>
      <rPr>
        <vertAlign val="subscript"/>
        <sz val="10"/>
        <rFont val="Open Sans"/>
        <family val="2"/>
      </rPr>
      <t>2</t>
    </r>
    <r>
      <rPr>
        <sz val="10"/>
        <rFont val="Open Sans"/>
        <family val="2"/>
      </rPr>
      <t xml:space="preserve"> = Prevalencia en el segundo grupo</t>
    </r>
  </si>
  <si>
    <r>
      <t>p</t>
    </r>
    <r>
      <rPr>
        <vertAlign val="subscript"/>
        <sz val="10"/>
        <rFont val="Open Sans"/>
        <family val="2"/>
      </rPr>
      <t xml:space="preserve">2 </t>
    </r>
    <r>
      <rPr>
        <sz val="10"/>
        <rFont val="Open Sans"/>
        <family val="2"/>
      </rPr>
      <t>=</t>
    </r>
  </si>
  <si>
    <r>
      <t>s</t>
    </r>
    <r>
      <rPr>
        <vertAlign val="superscript"/>
        <sz val="10"/>
        <rFont val="Open Sans"/>
        <family val="2"/>
      </rPr>
      <t>2 =</t>
    </r>
  </si>
  <si>
    <t>Desviación estándar común</t>
  </si>
  <si>
    <t>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</si>
</sst>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Open sanz"/>
    </font>
    <font>
      <sz val="10"/>
      <name val="Open Sans"/>
      <family val="2"/>
    </font>
    <font>
      <vertAlign val="subscript"/>
      <sz val="10"/>
      <name val="Open Sans"/>
      <family val="2"/>
    </font>
    <font>
      <sz val="10"/>
      <color indexed="8"/>
      <name val="Open Sans"/>
      <family val="2"/>
    </font>
    <font>
      <vertAlign val="superscript"/>
      <sz val="10"/>
      <name val="Open Sans"/>
      <family val="2"/>
    </font>
    <font>
      <sz val="10"/>
      <color theme="4" tint="0.79998168889431442"/>
      <name val="Arial"/>
      <family val="2"/>
    </font>
    <font>
      <sz val="10"/>
      <color theme="0"/>
      <name val="Arial"/>
      <family val="2"/>
    </font>
    <font>
      <sz val="10"/>
      <color theme="4" tint="0.79998168889431442"/>
      <name val="Open Sans"/>
      <family val="2"/>
    </font>
    <font>
      <sz val="10"/>
      <color theme="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236A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9F2F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10" fillId="0" borderId="0" xfId="0" applyFont="1"/>
    <xf numFmtId="0" fontId="11" fillId="0" borderId="0" xfId="0" applyFont="1"/>
    <xf numFmtId="9" fontId="4" fillId="0" borderId="0" xfId="0" applyNumberFormat="1" applyFont="1"/>
    <xf numFmtId="165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3" borderId="6" xfId="0" applyNumberFormat="1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>
      <alignment horizontal="justify" vertical="center" wrapText="1"/>
    </xf>
    <xf numFmtId="165" fontId="4" fillId="4" borderId="6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6" xfId="0" applyFont="1" applyFill="1" applyBorder="1"/>
    <xf numFmtId="165" fontId="4" fillId="4" borderId="6" xfId="0" applyNumberFormat="1" applyFont="1" applyFill="1" applyBorder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justify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2" fontId="4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470024</xdr:colOff>
      <xdr:row>2</xdr:row>
      <xdr:rowOff>21981</xdr:rowOff>
    </xdr:from>
    <xdr:to>
      <xdr:col>2</xdr:col>
      <xdr:colOff>560663</xdr:colOff>
      <xdr:row>5</xdr:row>
      <xdr:rowOff>7554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C522D768-F9BE-433A-A3DB-F6C922BEB998}"/>
                </a:ext>
              </a:extLst>
            </xdr:cNvPr>
            <xdr:cNvSpPr txBox="1"/>
          </xdr:nvSpPr>
          <xdr:spPr>
            <a:xfrm>
              <a:off x="470024" y="476250"/>
              <a:ext cx="3047053" cy="666977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𝑛</m:t>
                    </m:r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</m:t>
                        </m:r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𝑍</m:t>
                                </m:r>
                              </m:e>
                              <m:sub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1−</m:t>
                                </m:r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𝛼</m:t>
                                </m:r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/2</m:t>
                                </m:r>
                              </m:sub>
                            </m:sSub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𝑝</m:t>
                        </m:r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𝑞</m:t>
                        </m:r>
                      </m:num>
                      <m:den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𝑁</m:t>
                            </m:r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e>
                        </m:d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𝑍</m:t>
                                </m:r>
                              </m:e>
                              <m:sub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1−</m:t>
                                </m:r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𝛼</m:t>
                                </m:r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/2</m:t>
                                </m:r>
                              </m:sub>
                            </m:sSub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𝑝</m:t>
                        </m:r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𝑞</m:t>
                        </m:r>
                      </m:den>
                    </m:f>
                  </m:oMath>
                </m:oMathPara>
              </a14:m>
              <a:endParaRPr lang="es-PE" sz="15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C522D768-F9BE-433A-A3DB-F6C922BEB998}"/>
                </a:ext>
              </a:extLst>
            </xdr:cNvPr>
            <xdr:cNvSpPr txBox="1"/>
          </xdr:nvSpPr>
          <xdr:spPr>
            <a:xfrm>
              <a:off x="470024" y="476250"/>
              <a:ext cx="3047053" cy="666977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𝑛=(𝑁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PE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es-PE" sz="150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𝑍_(1−𝛼/2)</a:t>
              </a:r>
              <a:r>
                <a:rPr lang="es-PE" sz="15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〗^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𝑝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𝑞)/(𝑑^2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PE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𝑁−1)+〖</a:t>
              </a:r>
              <a:r>
                <a:rPr lang="es-PE" sz="150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𝑍_(1−𝛼/2)</a:t>
              </a:r>
              <a:r>
                <a:rPr lang="es-PE" sz="15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〗^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𝑝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𝑞)</a:t>
              </a:r>
              <a:endParaRPr lang="es-PE" sz="15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909272</xdr:colOff>
      <xdr:row>2</xdr:row>
      <xdr:rowOff>175846</xdr:rowOff>
    </xdr:from>
    <xdr:to>
      <xdr:col>1</xdr:col>
      <xdr:colOff>515416</xdr:colOff>
      <xdr:row>5</xdr:row>
      <xdr:rowOff>73255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B2BE1576-46F7-4F0E-91EA-DE779C9C99D4}"/>
                </a:ext>
              </a:extLst>
            </xdr:cNvPr>
            <xdr:cNvSpPr txBox="1"/>
          </xdr:nvSpPr>
          <xdr:spPr>
            <a:xfrm>
              <a:off x="909272" y="630115"/>
              <a:ext cx="1800558" cy="578813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𝑍</m:t>
                                </m:r>
                              </m:e>
                              <m:sub>
                                <m: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1−</m:t>
                                </m:r>
                                <m: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𝛼</m:t>
                                </m:r>
                                <m: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/2</m:t>
                                </m:r>
                              </m:sub>
                            </m:sSub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𝑞</m:t>
                        </m:r>
                      </m:num>
                      <m:den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PE" sz="1500"/>
            </a:p>
          </xdr:txBody>
        </xdr:sp>
      </mc:Choice>
      <mc:Fallback xmlns="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B2BE1576-46F7-4F0E-91EA-DE779C9C99D4}"/>
                </a:ext>
              </a:extLst>
            </xdr:cNvPr>
            <xdr:cNvSpPr txBox="1"/>
          </xdr:nvSpPr>
          <xdr:spPr>
            <a:xfrm>
              <a:off x="909272" y="630115"/>
              <a:ext cx="1800558" cy="578813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𝑛=(〖𝑍_(1−𝛼/2)〗^2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∗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𝑝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∗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𝑞)/𝑑^2 </a:t>
              </a:r>
              <a:endParaRPr lang="es-PE" sz="1500"/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423132</xdr:colOff>
      <xdr:row>2</xdr:row>
      <xdr:rowOff>10258</xdr:rowOff>
    </xdr:from>
    <xdr:to>
      <xdr:col>2</xdr:col>
      <xdr:colOff>325065</xdr:colOff>
      <xdr:row>4</xdr:row>
      <xdr:rowOff>222966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5E94FED0-62FF-4E4A-85EB-748243B4FE53}"/>
                </a:ext>
              </a:extLst>
            </xdr:cNvPr>
            <xdr:cNvSpPr txBox="1"/>
          </xdr:nvSpPr>
          <xdr:spPr>
            <a:xfrm>
              <a:off x="423132" y="464527"/>
              <a:ext cx="2858347" cy="666977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𝑛</m:t>
                    </m:r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</m:t>
                        </m:r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𝑍</m:t>
                                </m:r>
                              </m:e>
                              <m:sub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1−</m:t>
                                </m:r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𝛼</m:t>
                                </m:r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/2</m:t>
                                </m:r>
                              </m:sub>
                            </m:sSub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𝑆</m:t>
                            </m:r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𝑁</m:t>
                            </m:r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e>
                        </m:d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𝑍</m:t>
                                </m:r>
                              </m:e>
                              <m:sub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1−</m:t>
                                </m:r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𝛼</m:t>
                                </m:r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/2</m:t>
                                </m:r>
                              </m:sub>
                            </m:sSub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𝑆</m:t>
                            </m:r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PE" sz="15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5E94FED0-62FF-4E4A-85EB-748243B4FE53}"/>
                </a:ext>
              </a:extLst>
            </xdr:cNvPr>
            <xdr:cNvSpPr txBox="1"/>
          </xdr:nvSpPr>
          <xdr:spPr>
            <a:xfrm>
              <a:off x="423132" y="464527"/>
              <a:ext cx="2858347" cy="666977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𝑛=(𝑁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PE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es-PE" sz="150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𝑍_(1−𝛼/2)</a:t>
              </a:r>
              <a:r>
                <a:rPr lang="es-PE" sz="15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〗^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𝑆^2)/(𝑑^2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PE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𝑁−1)+〖</a:t>
              </a:r>
              <a:r>
                <a:rPr lang="es-PE" sz="150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𝑍_(1−𝛼/2)</a:t>
              </a:r>
              <a:r>
                <a:rPr lang="es-PE" sz="15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〗^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𝑆^2 )</a:t>
              </a:r>
              <a:endParaRPr lang="es-PE" sz="15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961660</xdr:colOff>
      <xdr:row>2</xdr:row>
      <xdr:rowOff>174381</xdr:rowOff>
    </xdr:from>
    <xdr:to>
      <xdr:col>1</xdr:col>
      <xdr:colOff>371211</xdr:colOff>
      <xdr:row>5</xdr:row>
      <xdr:rowOff>71790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2C54C11E-510B-4DDF-B60C-7F9EB45FB406}"/>
                </a:ext>
              </a:extLst>
            </xdr:cNvPr>
            <xdr:cNvSpPr txBox="1"/>
          </xdr:nvSpPr>
          <xdr:spPr>
            <a:xfrm>
              <a:off x="961660" y="628650"/>
              <a:ext cx="1603965" cy="578813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𝑍</m:t>
                                </m:r>
                              </m:e>
                              <m:sub>
                                <m: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1−</m:t>
                                </m:r>
                                <m: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𝛼</m:t>
                                </m:r>
                                <m: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/2</m:t>
                                </m:r>
                              </m:sub>
                            </m:sSub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∗</m:t>
                        </m:r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𝑆</m:t>
                            </m:r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PE" sz="1500"/>
            </a:p>
          </xdr:txBody>
        </xdr:sp>
      </mc:Choice>
      <mc:Fallback xmlns="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2C54C11E-510B-4DDF-B60C-7F9EB45FB406}"/>
                </a:ext>
              </a:extLst>
            </xdr:cNvPr>
            <xdr:cNvSpPr txBox="1"/>
          </xdr:nvSpPr>
          <xdr:spPr>
            <a:xfrm>
              <a:off x="961660" y="628650"/>
              <a:ext cx="1603965" cy="578813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𝑛=(〖𝑍_(1−𝛼/2)〗^2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∗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𝑆^2)/𝑑^2 </a:t>
              </a:r>
              <a:endParaRPr lang="es-PE" sz="1500"/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201857</xdr:colOff>
      <xdr:row>2</xdr:row>
      <xdr:rowOff>169251</xdr:rowOff>
    </xdr:from>
    <xdr:to>
      <xdr:col>2</xdr:col>
      <xdr:colOff>678141</xdr:colOff>
      <xdr:row>5</xdr:row>
      <xdr:rowOff>91025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1C7EDBA7-E90D-48BB-857B-413E7146EDC3}"/>
                </a:ext>
              </a:extLst>
            </xdr:cNvPr>
            <xdr:cNvSpPr txBox="1"/>
          </xdr:nvSpPr>
          <xdr:spPr>
            <a:xfrm>
              <a:off x="201857" y="623520"/>
              <a:ext cx="4293611" cy="603178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𝑛</m:t>
                    </m:r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PE" sz="150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s-ES" sz="1500" b="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(</m:t>
                            </m:r>
                            <m:sSub>
                              <m:sSubPr>
                                <m:ctrlP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𝑍</m:t>
                                </m:r>
                              </m:e>
                              <m:sub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1−</m:t>
                                </m:r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𝛼</m:t>
                                </m:r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/2</m:t>
                                </m:r>
                              </m:sub>
                            </m:sSub>
                            <m:r>
                              <a:rPr lang="es-ES" sz="1500" b="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𝑍</m:t>
                                </m:r>
                              </m:e>
                              <m:sub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1−</m:t>
                                </m:r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𝛽</m:t>
                                </m:r>
                              </m:sub>
                            </m:sSub>
                            <m:r>
                              <a:rPr lang="es-ES" sz="1500" b="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)</m:t>
                            </m:r>
                          </m:e>
                          <m:sup>
                            <m:r>
                              <a:rPr lang="es-ES" sz="1500" b="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a:rPr lang="es-ES" sz="1500" b="0" i="1"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∗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s-ES" sz="1500" b="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𝑝</m:t>
                                </m:r>
                              </m:e>
                              <m:sub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1−</m:t>
                                </m:r>
                                <m:sSub>
                                  <m:sSubPr>
                                    <m:ctrlPr>
                                      <a:rPr lang="es-PE" sz="1500" i="1"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PE" sz="1500" i="1"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es-PE" sz="1500" i="1"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1</m:t>
                                    </m:r>
                                  </m:sub>
                                </m:sSub>
                              </m:e>
                            </m:d>
                            <m:r>
                              <a:rPr lang="es-PE" sz="150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𝑝</m:t>
                                </m:r>
                              </m:e>
                              <m:sub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s-PE" sz="1500" i="1"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1−</m:t>
                                </m:r>
                                <m:sSub>
                                  <m:sSubPr>
                                    <m:ctrlPr>
                                      <a:rPr lang="es-PE" sz="1500" i="1"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PE" sz="1500" i="1"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es-PE" sz="1500" i="1"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</m:e>
                            </m:d>
                          </m:e>
                        </m:d>
                        <m:r>
                          <a:rPr lang="es-ES" sz="1500" b="0" i="1"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 </m:t>
                        </m:r>
                      </m:num>
                      <m:den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PE" sz="1500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PE" sz="1500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es-PE" sz="1500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1</m:t>
                                    </m:r>
                                  </m:sub>
                                </m:sSub>
                                <m: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s-PE" sz="1500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PE" sz="1500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es-PE" sz="1500" i="1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2</m:t>
                                    </m:r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PE" sz="15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1C7EDBA7-E90D-48BB-857B-413E7146EDC3}"/>
                </a:ext>
              </a:extLst>
            </xdr:cNvPr>
            <xdr:cNvSpPr txBox="1"/>
          </xdr:nvSpPr>
          <xdr:spPr>
            <a:xfrm>
              <a:off x="201857" y="623520"/>
              <a:ext cx="4293611" cy="603178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𝑛=(</a:t>
              </a:r>
              <a:r>
                <a:rPr lang="es-PE" sz="15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〖</a:t>
              </a:r>
              <a:r>
                <a:rPr lang="es-ES" sz="1500" b="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</a:t>
              </a:r>
              <a:r>
                <a:rPr lang="es-PE" sz="150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𝑍_(1−𝛼/2)</a:t>
              </a:r>
              <a:r>
                <a:rPr lang="es-ES" sz="1500" b="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+</a:t>
              </a:r>
              <a:r>
                <a:rPr lang="es-PE" sz="150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𝑍_(1−𝛽)</a:t>
              </a:r>
              <a:r>
                <a:rPr lang="es-ES" sz="1500" b="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lang="es-PE" sz="1500" b="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〗^</a:t>
              </a:r>
              <a:r>
                <a:rPr lang="es-ES" sz="1500" b="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2∗[</a:t>
              </a:r>
              <a:r>
                <a:rPr lang="es-PE" sz="150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𝑝_1 (1−𝑝_1 )+𝑝_2 (1−𝑝_2 )</a:t>
              </a:r>
              <a:r>
                <a:rPr lang="es-ES" sz="1500" b="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]  </a:t>
              </a:r>
              <a:r>
                <a:rPr lang="es-PE" sz="1500" b="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)/(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𝑝_1−𝑝_2 )^2 </a:t>
              </a:r>
              <a:endParaRPr lang="es-PE" sz="15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933816</xdr:colOff>
      <xdr:row>2</xdr:row>
      <xdr:rowOff>175846</xdr:rowOff>
    </xdr:from>
    <xdr:to>
      <xdr:col>1</xdr:col>
      <xdr:colOff>739874</xdr:colOff>
      <xdr:row>5</xdr:row>
      <xdr:rowOff>127051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8F57C57B-0F53-4073-A10A-7AED60ACD2AE}"/>
                </a:ext>
              </a:extLst>
            </xdr:cNvPr>
            <xdr:cNvSpPr txBox="1"/>
          </xdr:nvSpPr>
          <xdr:spPr>
            <a:xfrm>
              <a:off x="933816" y="630115"/>
              <a:ext cx="2714846" cy="632609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𝑛</m:t>
                    </m:r>
                    <m:r>
                      <a:rPr lang="es-PE" sz="15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2∗ </m:t>
                        </m:r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sSub>
                          <m:sSubPr>
                            <m:ctrlPr>
                              <a:rPr lang="es-PE" sz="150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50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𝑍</m:t>
                            </m:r>
                          </m:e>
                          <m:sub>
                            <m:r>
                              <a:rPr lang="es-PE" sz="150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1−</m:t>
                            </m:r>
                            <m:r>
                              <a:rPr lang="es-PE" sz="150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𝛼</m:t>
                            </m:r>
                            <m:r>
                              <a:rPr lang="es-PE" sz="1500" i="1"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/2</m:t>
                            </m:r>
                          </m:sub>
                        </m:sSub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𝛽</m:t>
                            </m:r>
                          </m:sub>
                        </m:sSub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5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sSup>
                          <m:sSupPr>
                            <m:ctrlPr>
                              <a:rPr lang="es-ES" sz="15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5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𝑆</m:t>
                            </m:r>
                          </m:e>
                          <m:sup>
                            <m:r>
                              <a:rPr lang="es-ES" sz="15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sSub>
                          <m:sSub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es-ES" sz="1500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  <m:sub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es-PE" sz="15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PE" sz="15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es-ES" sz="1500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  <m:sub>
                            <m:r>
                              <a:rPr lang="es-ES" sz="15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sSup>
                          <m:sSupPr>
                            <m:ctrlP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s-PE" sz="15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PE" sz="15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Object 1">
              <a:extLst>
                <a:ext uri="{FF2B5EF4-FFF2-40B4-BE49-F238E27FC236}">
                  <a16:creationId xmlns:a16="http://schemas.microsoft.com/office/drawing/2014/main" id="{8F57C57B-0F53-4073-A10A-7AED60ACD2AE}"/>
                </a:ext>
              </a:extLst>
            </xdr:cNvPr>
            <xdr:cNvSpPr txBox="1"/>
          </xdr:nvSpPr>
          <xdr:spPr>
            <a:xfrm>
              <a:off x="933816" y="630115"/>
              <a:ext cx="2714846" cy="632609"/>
            </a:xfrm>
            <a:prstGeom prst="rect">
              <a:avLst/>
            </a:prstGeom>
            <a:solidFill>
              <a:schemeClr val="bg1"/>
            </a:solidFill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𝑛=(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2∗ 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PE" sz="150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𝑍_(1−𝛼/2)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+𝑍_(1−𝛽) )^2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∗𝑆^2</a:t>
              </a:r>
              <a:r>
                <a:rPr lang="es-PE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𝑋</a:t>
              </a:r>
              <a:r>
                <a:rPr lang="es-PE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 ̅_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1−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𝑋</a:t>
              </a:r>
              <a:r>
                <a:rPr lang="es-PE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 ̅_</a:t>
              </a:r>
              <a:r>
                <a:rPr lang="es-ES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es-PE" sz="15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s-PE" sz="15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)^2 )</a:t>
              </a:r>
              <a:endParaRPr lang="es-PE" sz="15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zoomScale="130" zoomScaleNormal="130" workbookViewId="0">
      <selection activeCell="C8" sqref="C8"/>
    </sheetView>
  </sheetViews>
  <sheetFormatPr baseColWidth="10" defaultRowHeight="18" customHeight="1"/>
  <cols>
    <col min="1" max="1" width="30.73046875" customWidth="1"/>
    <col min="3" max="3" width="11.3984375" customWidth="1"/>
  </cols>
  <sheetData>
    <row r="1" spans="1:6" ht="18" customHeight="1">
      <c r="A1" s="6" t="s">
        <v>29</v>
      </c>
      <c r="B1" s="6"/>
      <c r="C1" s="6"/>
      <c r="D1" s="6"/>
      <c r="E1" s="6"/>
      <c r="F1" s="6"/>
    </row>
    <row r="2" spans="1:6" ht="18" customHeight="1">
      <c r="A2" s="7"/>
      <c r="B2" s="8"/>
      <c r="C2" s="9"/>
      <c r="D2" s="6"/>
      <c r="E2" s="6"/>
      <c r="F2" s="6"/>
    </row>
    <row r="3" spans="1:6" ht="18" customHeight="1">
      <c r="A3" s="10"/>
      <c r="B3" s="11"/>
      <c r="C3" s="12"/>
      <c r="D3" s="6"/>
      <c r="E3" s="6"/>
      <c r="F3" s="6"/>
    </row>
    <row r="4" spans="1:6" ht="18" customHeight="1">
      <c r="A4" s="10"/>
      <c r="B4" s="11"/>
      <c r="C4" s="12"/>
      <c r="D4" s="6"/>
      <c r="E4" s="6"/>
      <c r="F4" s="6"/>
    </row>
    <row r="5" spans="1:6" ht="18" customHeight="1">
      <c r="A5" s="10"/>
      <c r="B5" s="11"/>
      <c r="C5" s="12"/>
      <c r="D5" s="6"/>
      <c r="E5" s="6"/>
      <c r="F5" s="6"/>
    </row>
    <row r="6" spans="1:6" ht="18" customHeight="1">
      <c r="A6" s="10"/>
      <c r="B6" s="11"/>
      <c r="C6" s="12"/>
      <c r="D6" s="6"/>
      <c r="E6" s="6"/>
      <c r="F6" s="6"/>
    </row>
    <row r="7" spans="1:6" ht="18" customHeight="1">
      <c r="A7" s="27" t="s">
        <v>4</v>
      </c>
      <c r="B7" s="27" t="s">
        <v>22</v>
      </c>
      <c r="C7" s="22">
        <v>1000</v>
      </c>
      <c r="D7" s="6"/>
      <c r="E7" s="6"/>
      <c r="F7" s="6"/>
    </row>
    <row r="8" spans="1:6" ht="18" customHeight="1">
      <c r="A8" s="27" t="s">
        <v>20</v>
      </c>
      <c r="B8" s="27" t="s">
        <v>9</v>
      </c>
      <c r="C8" s="21">
        <f xml:space="preserve"> 5%</f>
        <v>0.05</v>
      </c>
      <c r="D8" s="6"/>
      <c r="E8" s="6"/>
      <c r="F8" s="6"/>
    </row>
    <row r="9" spans="1:6" ht="18" customHeight="1">
      <c r="A9" s="27" t="s">
        <v>0</v>
      </c>
      <c r="B9" s="27" t="s">
        <v>23</v>
      </c>
      <c r="C9" s="28">
        <f xml:space="preserve"> 1-C8/2</f>
        <v>0.97499999999999998</v>
      </c>
      <c r="D9" s="6"/>
      <c r="E9" s="6"/>
      <c r="F9" s="6"/>
    </row>
    <row r="10" spans="1:6" ht="18" customHeight="1">
      <c r="A10" s="27" t="s">
        <v>19</v>
      </c>
      <c r="B10" s="27" t="s">
        <v>24</v>
      </c>
      <c r="C10" s="28">
        <f xml:space="preserve"> NORMINV(C9,0,1)</f>
        <v>1.9599639845400536</v>
      </c>
      <c r="D10" s="6"/>
      <c r="E10" s="6"/>
      <c r="F10" s="6"/>
    </row>
    <row r="11" spans="1:6" ht="18" customHeight="1">
      <c r="A11" s="27" t="s">
        <v>8</v>
      </c>
      <c r="B11" s="27" t="s">
        <v>25</v>
      </c>
      <c r="C11" s="21">
        <v>0.5</v>
      </c>
      <c r="D11" s="6"/>
      <c r="E11" s="6"/>
      <c r="F11" s="6"/>
    </row>
    <row r="12" spans="1:6" ht="18" customHeight="1">
      <c r="A12" s="27" t="s">
        <v>1</v>
      </c>
      <c r="B12" s="27" t="s">
        <v>26</v>
      </c>
      <c r="C12" s="28">
        <f>1-C11</f>
        <v>0.5</v>
      </c>
      <c r="D12" s="6"/>
      <c r="E12" s="6"/>
      <c r="F12" s="6"/>
    </row>
    <row r="13" spans="1:6" ht="18" customHeight="1">
      <c r="A13" s="27" t="s">
        <v>2</v>
      </c>
      <c r="B13" s="27" t="s">
        <v>18</v>
      </c>
      <c r="C13" s="21">
        <v>0.05</v>
      </c>
      <c r="D13" s="6"/>
      <c r="E13" s="6"/>
      <c r="F13" s="6"/>
    </row>
    <row r="14" spans="1:6" ht="18" customHeight="1">
      <c r="A14" s="29"/>
      <c r="B14" s="29"/>
      <c r="C14" s="30"/>
      <c r="D14" s="6"/>
      <c r="E14" s="6"/>
      <c r="F14" s="6"/>
    </row>
    <row r="15" spans="1:6" ht="18" customHeight="1">
      <c r="A15" s="27" t="s">
        <v>3</v>
      </c>
      <c r="B15" s="27" t="s">
        <v>16</v>
      </c>
      <c r="C15" s="36">
        <f>(C7*C10*C10*C11*C12)/((C13*C13)*(C7-1)+(C10*C10*C11*C12))</f>
        <v>277.73345317318751</v>
      </c>
      <c r="D15" s="6"/>
      <c r="E15" s="6"/>
      <c r="F15" s="6" t="s">
        <v>35</v>
      </c>
    </row>
    <row r="16" spans="1:6" ht="18" customHeight="1">
      <c r="A16" s="6"/>
      <c r="B16" s="6"/>
      <c r="C16" s="6"/>
      <c r="D16" s="6"/>
      <c r="E16" s="6"/>
      <c r="F16" s="6" t="s">
        <v>36</v>
      </c>
    </row>
  </sheetData>
  <sheetProtection algorithmName="SHA-512" hashValue="oRfMvRmtQ+OuEDjWbmZSrACVxQg9mZHBUsnQrwstKJ4c+D56THbU6q9tqCOPVcUjDJxSTQIUkFmHyDXvNc3lYw==" saltValue="rsmZ4lgl15gUS6/LBF5NwA==" spinCount="100000" sheet="1" objects="1" scenarios="1"/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zoomScale="130" zoomScaleNormal="130" workbookViewId="0">
      <selection activeCell="C10" sqref="C10:C13"/>
    </sheetView>
  </sheetViews>
  <sheetFormatPr baseColWidth="10" defaultRowHeight="18" customHeight="1"/>
  <cols>
    <col min="1" max="1" width="30.73046875" customWidth="1"/>
  </cols>
  <sheetData>
    <row r="1" spans="1:6" ht="18" customHeight="1">
      <c r="A1" s="6" t="s">
        <v>30</v>
      </c>
      <c r="B1" s="6"/>
      <c r="C1" s="6"/>
      <c r="D1" s="6"/>
      <c r="E1" s="6"/>
      <c r="F1" s="6"/>
    </row>
    <row r="2" spans="1:6" ht="18" customHeight="1">
      <c r="A2" s="7"/>
      <c r="B2" s="8"/>
      <c r="C2" s="9"/>
      <c r="D2" s="6"/>
      <c r="E2" s="6"/>
      <c r="F2" s="6"/>
    </row>
    <row r="3" spans="1:6" ht="18" customHeight="1">
      <c r="A3" s="10"/>
      <c r="B3" s="11"/>
      <c r="C3" s="12"/>
      <c r="D3" s="6"/>
      <c r="E3" s="6"/>
      <c r="F3" s="6"/>
    </row>
    <row r="4" spans="1:6" ht="18" customHeight="1">
      <c r="A4" s="10"/>
      <c r="B4" s="11"/>
      <c r="C4" s="12"/>
      <c r="D4" s="6"/>
      <c r="E4" s="6"/>
      <c r="F4" s="6"/>
    </row>
    <row r="5" spans="1:6" ht="18" customHeight="1">
      <c r="A5" s="10"/>
      <c r="B5" s="11"/>
      <c r="C5" s="12"/>
      <c r="D5" s="6"/>
      <c r="E5" s="6"/>
      <c r="F5" s="6"/>
    </row>
    <row r="6" spans="1:6" ht="18" customHeight="1">
      <c r="A6" s="10"/>
      <c r="B6" s="11"/>
      <c r="C6" s="12"/>
      <c r="D6" s="6"/>
      <c r="E6" s="6"/>
      <c r="F6" s="6"/>
    </row>
    <row r="7" spans="1:6" ht="18" customHeight="1">
      <c r="A7" s="10"/>
      <c r="B7" s="11"/>
      <c r="C7" s="12"/>
      <c r="D7" s="6"/>
      <c r="E7" s="6"/>
      <c r="F7" s="6"/>
    </row>
    <row r="8" spans="1:6" ht="18" customHeight="1">
      <c r="A8" s="27" t="s">
        <v>20</v>
      </c>
      <c r="B8" s="27" t="s">
        <v>9</v>
      </c>
      <c r="C8" s="21">
        <f xml:space="preserve"> 5%</f>
        <v>0.05</v>
      </c>
      <c r="D8" s="6"/>
      <c r="E8" s="6"/>
      <c r="F8" s="6"/>
    </row>
    <row r="9" spans="1:6" ht="18" customHeight="1">
      <c r="A9" s="27" t="s">
        <v>0</v>
      </c>
      <c r="B9" s="27" t="s">
        <v>23</v>
      </c>
      <c r="C9" s="28">
        <f xml:space="preserve">  1-C8/2</f>
        <v>0.97499999999999998</v>
      </c>
      <c r="D9" s="6"/>
      <c r="E9" s="6"/>
      <c r="F9" s="6"/>
    </row>
    <row r="10" spans="1:6" ht="18" customHeight="1">
      <c r="A10" s="27" t="s">
        <v>19</v>
      </c>
      <c r="B10" s="27" t="s">
        <v>24</v>
      </c>
      <c r="C10" s="28">
        <f xml:space="preserve"> NORMINV(C9,0,1)</f>
        <v>1.9599639845400536</v>
      </c>
      <c r="D10" s="6"/>
      <c r="E10" s="6"/>
      <c r="F10" s="6"/>
    </row>
    <row r="11" spans="1:6" ht="18" customHeight="1">
      <c r="A11" s="27" t="s">
        <v>8</v>
      </c>
      <c r="B11" s="27" t="s">
        <v>25</v>
      </c>
      <c r="C11" s="21">
        <v>0.5</v>
      </c>
      <c r="D11" s="6"/>
      <c r="E11" s="6"/>
      <c r="F11" s="6"/>
    </row>
    <row r="12" spans="1:6" ht="18" customHeight="1">
      <c r="A12" s="27" t="s">
        <v>1</v>
      </c>
      <c r="B12" s="27" t="s">
        <v>26</v>
      </c>
      <c r="C12" s="28">
        <f>1-C11</f>
        <v>0.5</v>
      </c>
      <c r="D12" s="6"/>
      <c r="E12" s="6"/>
      <c r="F12" s="6"/>
    </row>
    <row r="13" spans="1:6" ht="18" customHeight="1">
      <c r="A13" s="27" t="s">
        <v>2</v>
      </c>
      <c r="B13" s="27" t="s">
        <v>18</v>
      </c>
      <c r="C13" s="21">
        <v>0.05</v>
      </c>
      <c r="D13" s="6"/>
      <c r="E13" s="6"/>
      <c r="F13" s="6"/>
    </row>
    <row r="14" spans="1:6" ht="18" customHeight="1">
      <c r="A14" s="29"/>
      <c r="B14" s="29"/>
      <c r="C14" s="30"/>
      <c r="D14" s="6"/>
      <c r="E14" s="6"/>
      <c r="F14" s="6"/>
    </row>
    <row r="15" spans="1:6" ht="18" customHeight="1">
      <c r="A15" s="27" t="s">
        <v>3</v>
      </c>
      <c r="B15" s="27" t="s">
        <v>16</v>
      </c>
      <c r="C15" s="36">
        <f>(C10*C10*C11*C12)/(C13*C13)</f>
        <v>384.14588206941227</v>
      </c>
      <c r="D15" s="6"/>
      <c r="E15" s="6"/>
      <c r="F15" s="6" t="s">
        <v>35</v>
      </c>
    </row>
    <row r="16" spans="1:6" ht="18" customHeight="1">
      <c r="A16" s="6"/>
      <c r="B16" s="6"/>
      <c r="C16" s="6"/>
      <c r="D16" s="6"/>
      <c r="E16" s="6"/>
      <c r="F16" s="6" t="s">
        <v>36</v>
      </c>
    </row>
  </sheetData>
  <sheetProtection algorithmName="SHA-512" hashValue="VOh6+pgSbN8ETAjfHu3+70St8mat5rrNrZMMsb0MWoC5zo220DVbcrN49gwOa7X9xMsw2RWEEA+oh748k8vrRA==" saltValue="xy/avphtq2XYciKUBmWAZg==" spinCount="100000" sheet="1" objects="1" scenarios="1"/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zoomScale="130" zoomScaleNormal="130" workbookViewId="0">
      <selection activeCell="C7" sqref="C7 C10 C12:C13"/>
    </sheetView>
  </sheetViews>
  <sheetFormatPr baseColWidth="10" defaultRowHeight="18" customHeight="1"/>
  <cols>
    <col min="1" max="1" width="30.73046875" customWidth="1"/>
  </cols>
  <sheetData>
    <row r="1" spans="1:7" ht="18" customHeight="1">
      <c r="A1" s="6" t="s">
        <v>31</v>
      </c>
      <c r="B1" s="6"/>
      <c r="C1" s="6"/>
      <c r="D1" s="6"/>
      <c r="E1" s="6"/>
      <c r="F1" s="6"/>
      <c r="G1" s="6"/>
    </row>
    <row r="2" spans="1:7" ht="18" customHeight="1">
      <c r="A2" s="7"/>
      <c r="B2" s="8"/>
      <c r="C2" s="9"/>
      <c r="D2" s="6"/>
      <c r="E2" s="6"/>
      <c r="F2" s="6"/>
      <c r="G2" s="6"/>
    </row>
    <row r="3" spans="1:7" ht="18" customHeight="1">
      <c r="A3" s="10"/>
      <c r="B3" s="11"/>
      <c r="C3" s="12"/>
      <c r="D3" s="6"/>
      <c r="E3" s="6"/>
      <c r="F3" s="6"/>
      <c r="G3" s="6"/>
    </row>
    <row r="4" spans="1:7" ht="18" customHeight="1">
      <c r="A4" s="10"/>
      <c r="B4" s="11"/>
      <c r="C4" s="12"/>
      <c r="D4" s="6"/>
      <c r="E4" s="6"/>
      <c r="F4" s="6"/>
      <c r="G4" s="6"/>
    </row>
    <row r="5" spans="1:7" ht="18" customHeight="1">
      <c r="A5" s="10"/>
      <c r="B5" s="11"/>
      <c r="C5" s="12"/>
      <c r="D5" s="6"/>
      <c r="E5" s="6"/>
      <c r="F5" s="6"/>
      <c r="G5" s="6"/>
    </row>
    <row r="6" spans="1:7" ht="18" customHeight="1">
      <c r="A6" s="10"/>
      <c r="B6" s="11"/>
      <c r="C6" s="12"/>
      <c r="D6" s="6"/>
      <c r="E6" s="6"/>
      <c r="F6" s="6"/>
      <c r="G6" s="6"/>
    </row>
    <row r="7" spans="1:7" ht="18" customHeight="1">
      <c r="A7" s="27" t="s">
        <v>4</v>
      </c>
      <c r="B7" s="27" t="s">
        <v>22</v>
      </c>
      <c r="C7" s="22">
        <v>1000</v>
      </c>
      <c r="D7" s="6"/>
      <c r="E7" s="6"/>
      <c r="F7" s="6"/>
      <c r="G7" s="6"/>
    </row>
    <row r="8" spans="1:7" ht="18" customHeight="1">
      <c r="A8" s="27" t="s">
        <v>20</v>
      </c>
      <c r="B8" s="27" t="s">
        <v>9</v>
      </c>
      <c r="C8" s="21">
        <f xml:space="preserve"> 5%</f>
        <v>0.05</v>
      </c>
      <c r="D8" s="6"/>
      <c r="E8" s="6"/>
      <c r="F8" s="6"/>
      <c r="G8" s="6"/>
    </row>
    <row r="9" spans="1:7" ht="18" customHeight="1">
      <c r="A9" s="27" t="s">
        <v>0</v>
      </c>
      <c r="B9" s="27" t="s">
        <v>23</v>
      </c>
      <c r="C9" s="28">
        <f xml:space="preserve"> 1-C8/2</f>
        <v>0.97499999999999998</v>
      </c>
      <c r="D9" s="6"/>
      <c r="E9" s="6"/>
      <c r="F9" s="6"/>
      <c r="G9" s="6"/>
    </row>
    <row r="10" spans="1:7" ht="18" customHeight="1">
      <c r="A10" s="27" t="s">
        <v>19</v>
      </c>
      <c r="B10" s="27" t="s">
        <v>24</v>
      </c>
      <c r="C10" s="28">
        <f xml:space="preserve"> NORMINV(C9,0,1)</f>
        <v>1.9599639845400536</v>
      </c>
      <c r="D10" s="6"/>
      <c r="E10" s="6"/>
      <c r="F10" s="6"/>
      <c r="G10" s="6"/>
    </row>
    <row r="11" spans="1:7" ht="18" customHeight="1">
      <c r="A11" s="27" t="s">
        <v>5</v>
      </c>
      <c r="B11" s="27" t="s">
        <v>27</v>
      </c>
      <c r="C11" s="21">
        <v>10</v>
      </c>
      <c r="D11" s="6"/>
      <c r="E11" s="6"/>
      <c r="F11" s="6"/>
      <c r="G11" s="6"/>
    </row>
    <row r="12" spans="1:7" ht="18" customHeight="1">
      <c r="A12" s="27" t="s">
        <v>6</v>
      </c>
      <c r="B12" s="26" t="s">
        <v>45</v>
      </c>
      <c r="C12" s="28">
        <f>C11*C11</f>
        <v>100</v>
      </c>
      <c r="D12" s="6"/>
      <c r="E12" s="6"/>
      <c r="F12" s="6"/>
      <c r="G12" s="6"/>
    </row>
    <row r="13" spans="1:7" ht="18" customHeight="1">
      <c r="A13" s="27" t="s">
        <v>2</v>
      </c>
      <c r="B13" s="27" t="s">
        <v>18</v>
      </c>
      <c r="C13" s="21">
        <v>1</v>
      </c>
      <c r="D13" s="6"/>
      <c r="E13" s="6"/>
      <c r="F13" s="6"/>
      <c r="G13" s="6"/>
    </row>
    <row r="14" spans="1:7" ht="18" customHeight="1">
      <c r="A14" s="29"/>
      <c r="B14" s="29"/>
      <c r="C14" s="30"/>
      <c r="D14" s="6"/>
      <c r="E14" s="6"/>
      <c r="F14" s="6"/>
      <c r="G14" s="6"/>
    </row>
    <row r="15" spans="1:7" ht="18" customHeight="1">
      <c r="A15" s="27" t="s">
        <v>3</v>
      </c>
      <c r="B15" s="27" t="s">
        <v>16</v>
      </c>
      <c r="C15" s="36">
        <f>(C7*C10*C10*C12)/((C13*C13)*(C7-1)+C10*C10*C12)</f>
        <v>277.73345317318751</v>
      </c>
      <c r="D15" s="6"/>
      <c r="E15" s="6"/>
      <c r="F15" s="6" t="s">
        <v>35</v>
      </c>
      <c r="G15" s="6"/>
    </row>
    <row r="16" spans="1:7" ht="18" customHeight="1">
      <c r="A16" s="6"/>
      <c r="B16" s="6"/>
      <c r="C16" s="6"/>
      <c r="D16" s="6"/>
      <c r="E16" s="6"/>
      <c r="F16" s="6" t="s">
        <v>36</v>
      </c>
      <c r="G16" s="6"/>
    </row>
  </sheetData>
  <sheetProtection algorithmName="SHA-512" hashValue="XZg40A58onegYIJl7nOGuNZs/rEnt4rl3y25oXUDyPZaJ0wrQiaohI4VesUFuj2UhY3iVCBam39IlCIp+rIY9g==" saltValue="Ta7ToRinb0iS6wBnwfpZeg==" spinCount="100000" sheet="1" objects="1" scenarios="1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zoomScale="130" zoomScaleNormal="130" workbookViewId="0">
      <selection activeCell="C10" sqref="C10 C12:C13"/>
    </sheetView>
  </sheetViews>
  <sheetFormatPr baseColWidth="10" defaultRowHeight="18" customHeight="1"/>
  <cols>
    <col min="1" max="1" width="30.73046875" customWidth="1"/>
  </cols>
  <sheetData>
    <row r="1" spans="1:7" ht="18" customHeight="1">
      <c r="A1" s="6" t="s">
        <v>32</v>
      </c>
      <c r="B1" s="6"/>
      <c r="C1" s="6"/>
      <c r="D1" s="6"/>
      <c r="E1" s="6"/>
      <c r="F1" s="6"/>
      <c r="G1" s="6"/>
    </row>
    <row r="2" spans="1:7" ht="18" customHeight="1">
      <c r="A2" s="7"/>
      <c r="B2" s="8"/>
      <c r="C2" s="9"/>
      <c r="D2" s="6"/>
      <c r="E2" s="6"/>
      <c r="F2" s="6"/>
      <c r="G2" s="6"/>
    </row>
    <row r="3" spans="1:7" ht="18" customHeight="1">
      <c r="A3" s="10"/>
      <c r="B3" s="11"/>
      <c r="C3" s="12"/>
      <c r="D3" s="6"/>
      <c r="E3" s="6"/>
      <c r="F3" s="6"/>
      <c r="G3" s="6"/>
    </row>
    <row r="4" spans="1:7" ht="18" customHeight="1">
      <c r="A4" s="10"/>
      <c r="B4" s="11"/>
      <c r="C4" s="12"/>
      <c r="D4" s="6"/>
      <c r="E4" s="6"/>
      <c r="F4" s="6"/>
      <c r="G4" s="6"/>
    </row>
    <row r="5" spans="1:7" ht="18" customHeight="1">
      <c r="A5" s="10"/>
      <c r="B5" s="11"/>
      <c r="C5" s="12"/>
      <c r="D5" s="6"/>
      <c r="E5" s="6"/>
      <c r="F5" s="6"/>
      <c r="G5" s="6"/>
    </row>
    <row r="6" spans="1:7" ht="18" customHeight="1">
      <c r="A6" s="10"/>
      <c r="B6" s="11"/>
      <c r="C6" s="12"/>
      <c r="D6" s="6"/>
      <c r="E6" s="6"/>
      <c r="F6" s="6"/>
      <c r="G6" s="6"/>
    </row>
    <row r="7" spans="1:7" ht="18" customHeight="1">
      <c r="A7" s="10"/>
      <c r="B7" s="11"/>
      <c r="C7" s="12"/>
      <c r="D7" s="6"/>
      <c r="E7" s="6"/>
      <c r="F7" s="6"/>
      <c r="G7" s="6"/>
    </row>
    <row r="8" spans="1:7" ht="18" customHeight="1">
      <c r="A8" s="27" t="s">
        <v>20</v>
      </c>
      <c r="B8" s="27" t="s">
        <v>9</v>
      </c>
      <c r="C8" s="21">
        <f>5%</f>
        <v>0.05</v>
      </c>
      <c r="D8" s="6"/>
      <c r="E8" s="6"/>
      <c r="F8" s="6"/>
      <c r="G8" s="6"/>
    </row>
    <row r="9" spans="1:7" ht="18" customHeight="1">
      <c r="A9" s="27" t="s">
        <v>0</v>
      </c>
      <c r="B9" s="27" t="s">
        <v>23</v>
      </c>
      <c r="C9" s="28">
        <f xml:space="preserve"> 1-C8/2</f>
        <v>0.97499999999999998</v>
      </c>
      <c r="D9" s="6"/>
      <c r="E9" s="6"/>
      <c r="F9" s="6"/>
      <c r="G9" s="6"/>
    </row>
    <row r="10" spans="1:7" ht="18" customHeight="1">
      <c r="A10" s="27" t="s">
        <v>19</v>
      </c>
      <c r="B10" s="27" t="s">
        <v>24</v>
      </c>
      <c r="C10" s="28">
        <f xml:space="preserve"> NORMINV(C9,0,1)</f>
        <v>1.9599639845400536</v>
      </c>
      <c r="D10" s="6"/>
      <c r="E10" s="6"/>
      <c r="F10" s="6"/>
      <c r="G10" s="6"/>
    </row>
    <row r="11" spans="1:7" ht="18" customHeight="1">
      <c r="A11" s="27" t="s">
        <v>5</v>
      </c>
      <c r="B11" s="27" t="s">
        <v>27</v>
      </c>
      <c r="C11" s="21">
        <v>10</v>
      </c>
      <c r="D11" s="6"/>
      <c r="E11" s="6"/>
      <c r="F11" s="6"/>
      <c r="G11" s="6"/>
    </row>
    <row r="12" spans="1:7" ht="18" customHeight="1">
      <c r="A12" s="27" t="s">
        <v>7</v>
      </c>
      <c r="B12" s="26" t="s">
        <v>45</v>
      </c>
      <c r="C12" s="28">
        <f>C11*C11</f>
        <v>100</v>
      </c>
      <c r="D12" s="6"/>
      <c r="E12" s="6"/>
      <c r="F12" s="6"/>
      <c r="G12" s="6"/>
    </row>
    <row r="13" spans="1:7" ht="18" customHeight="1">
      <c r="A13" s="27" t="s">
        <v>2</v>
      </c>
      <c r="B13" s="27" t="s">
        <v>18</v>
      </c>
      <c r="C13" s="21">
        <v>1</v>
      </c>
      <c r="D13" s="6"/>
      <c r="E13" s="6"/>
      <c r="F13" s="6"/>
      <c r="G13" s="6"/>
    </row>
    <row r="14" spans="1:7" ht="18" customHeight="1">
      <c r="A14" s="29"/>
      <c r="B14" s="29"/>
      <c r="C14" s="30"/>
      <c r="D14" s="6"/>
      <c r="E14" s="6"/>
      <c r="F14" s="6"/>
      <c r="G14" s="6"/>
    </row>
    <row r="15" spans="1:7" ht="18" customHeight="1">
      <c r="A15" s="27" t="s">
        <v>3</v>
      </c>
      <c r="B15" s="27" t="s">
        <v>16</v>
      </c>
      <c r="C15" s="36">
        <f>(C10*C10*C12)/(C13*C13)</f>
        <v>384.14588206941238</v>
      </c>
      <c r="D15" s="6"/>
      <c r="E15" s="6"/>
      <c r="F15" s="6" t="s">
        <v>35</v>
      </c>
      <c r="G15" s="6"/>
    </row>
    <row r="16" spans="1:7" ht="18" customHeight="1">
      <c r="A16" s="6"/>
      <c r="B16" s="6"/>
      <c r="C16" s="6"/>
      <c r="D16" s="6"/>
      <c r="E16" s="6"/>
      <c r="F16" s="6" t="s">
        <v>36</v>
      </c>
      <c r="G16" s="6"/>
    </row>
  </sheetData>
  <sheetProtection algorithmName="SHA-512" hashValue="nWSoW253xG1MvUiNH36K8AdQgJut+N+2Bh5kIiFth3x709bShoG6W9H59OSVeKnAMIELYtP2riCbcEGLKyJwig==" saltValue="UBPcZ1vfoSsWYLEh3TYWLg==" spinCount="100000" sheet="1" objects="1" scenarios="1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tabSelected="1" zoomScale="130" zoomScaleNormal="130" workbookViewId="0">
      <selection activeCell="C15" sqref="C15"/>
    </sheetView>
  </sheetViews>
  <sheetFormatPr baseColWidth="10" defaultRowHeight="18" customHeight="1"/>
  <cols>
    <col min="1" max="1" width="40.73046875" customWidth="1"/>
    <col min="2" max="11" width="12.73046875" customWidth="1"/>
  </cols>
  <sheetData>
    <row r="1" spans="1:7" ht="18" customHeight="1">
      <c r="A1" s="6" t="s">
        <v>34</v>
      </c>
      <c r="B1" s="6"/>
      <c r="C1" s="14"/>
      <c r="D1" s="6"/>
      <c r="E1" s="6"/>
      <c r="F1" s="1"/>
      <c r="G1" s="1"/>
    </row>
    <row r="2" spans="1:7" ht="18" customHeight="1">
      <c r="A2" s="7"/>
      <c r="B2" s="8"/>
      <c r="C2" s="15"/>
      <c r="D2" s="6"/>
      <c r="E2" s="6"/>
      <c r="F2" s="1"/>
      <c r="G2" s="1"/>
    </row>
    <row r="3" spans="1:7" ht="18" customHeight="1">
      <c r="A3" s="10"/>
      <c r="B3" s="11"/>
      <c r="C3" s="16"/>
      <c r="D3" s="6"/>
      <c r="E3" s="17"/>
      <c r="F3" s="3"/>
      <c r="G3" s="2"/>
    </row>
    <row r="4" spans="1:7" ht="18" customHeight="1">
      <c r="A4" s="10"/>
      <c r="B4" s="11"/>
      <c r="C4" s="16"/>
      <c r="D4" s="6"/>
      <c r="E4" s="17"/>
      <c r="F4" s="3"/>
      <c r="G4" s="2"/>
    </row>
    <row r="5" spans="1:7" ht="18" customHeight="1">
      <c r="A5" s="10"/>
      <c r="B5" s="11"/>
      <c r="C5" s="16"/>
      <c r="D5" s="6"/>
      <c r="E5" s="18"/>
      <c r="F5" s="4"/>
      <c r="G5" s="4"/>
    </row>
    <row r="6" spans="1:7" ht="18" customHeight="1">
      <c r="A6" s="10"/>
      <c r="B6" s="11"/>
      <c r="C6" s="16"/>
      <c r="D6" s="6"/>
      <c r="E6" s="6"/>
      <c r="F6" s="1"/>
      <c r="G6" s="1"/>
    </row>
    <row r="7" spans="1:7" ht="18" customHeight="1">
      <c r="A7" s="32"/>
      <c r="B7" s="33"/>
      <c r="C7" s="34"/>
      <c r="D7" s="6"/>
      <c r="E7" s="6"/>
      <c r="F7" s="1"/>
      <c r="G7" s="1"/>
    </row>
    <row r="8" spans="1:7" ht="18" customHeight="1">
      <c r="A8" s="27" t="s">
        <v>20</v>
      </c>
      <c r="B8" s="31" t="s">
        <v>9</v>
      </c>
      <c r="C8" s="20">
        <v>0.05</v>
      </c>
      <c r="D8" s="6"/>
      <c r="E8" s="6"/>
      <c r="F8" s="1"/>
      <c r="G8" s="1"/>
    </row>
    <row r="9" spans="1:7" ht="18" customHeight="1">
      <c r="A9" s="23" t="s">
        <v>10</v>
      </c>
      <c r="B9" s="31" t="s">
        <v>11</v>
      </c>
      <c r="C9" s="24">
        <f xml:space="preserve"> 1-C8/2</f>
        <v>0.97499999999999998</v>
      </c>
      <c r="D9" s="6"/>
      <c r="E9" s="6"/>
      <c r="F9" s="1"/>
      <c r="G9" s="1"/>
    </row>
    <row r="10" spans="1:7" ht="18" customHeight="1">
      <c r="A10" s="23" t="s">
        <v>37</v>
      </c>
      <c r="B10" s="31" t="s">
        <v>38</v>
      </c>
      <c r="C10" s="24">
        <f xml:space="preserve"> NORMINV(C9,0,1)</f>
        <v>1.9599639845400536</v>
      </c>
      <c r="D10" s="6"/>
      <c r="E10" s="6"/>
      <c r="F10" s="1"/>
      <c r="G10" s="1"/>
    </row>
    <row r="11" spans="1:7" ht="18" customHeight="1">
      <c r="A11" s="27" t="s">
        <v>21</v>
      </c>
      <c r="B11" s="31" t="s">
        <v>12</v>
      </c>
      <c r="C11" s="20">
        <f xml:space="preserve"> 20%</f>
        <v>0.2</v>
      </c>
      <c r="D11" s="6"/>
      <c r="E11" s="6"/>
      <c r="F11" s="1"/>
      <c r="G11" s="1"/>
    </row>
    <row r="12" spans="1:7" ht="18" customHeight="1">
      <c r="A12" s="23" t="s">
        <v>13</v>
      </c>
      <c r="B12" s="31" t="s">
        <v>14</v>
      </c>
      <c r="C12" s="24">
        <f>1-C11</f>
        <v>0.8</v>
      </c>
      <c r="D12" s="19"/>
      <c r="E12" s="6"/>
      <c r="F12" s="1"/>
      <c r="G12" s="1"/>
    </row>
    <row r="13" spans="1:7" ht="18" customHeight="1">
      <c r="A13" s="23" t="s">
        <v>39</v>
      </c>
      <c r="B13" s="31" t="s">
        <v>40</v>
      </c>
      <c r="C13" s="24">
        <f xml:space="preserve"> NORMINV(C12,0,1)</f>
        <v>0.84162123357291474</v>
      </c>
      <c r="D13" s="6"/>
      <c r="E13" s="6"/>
      <c r="F13" s="1"/>
      <c r="G13" s="1"/>
    </row>
    <row r="14" spans="1:7" ht="18" customHeight="1">
      <c r="A14" s="23" t="s">
        <v>41</v>
      </c>
      <c r="B14" s="26" t="s">
        <v>42</v>
      </c>
      <c r="C14" s="20">
        <v>0.1</v>
      </c>
      <c r="D14" s="6"/>
      <c r="E14" s="6" t="s">
        <v>35</v>
      </c>
      <c r="F14" s="1"/>
      <c r="G14" s="1"/>
    </row>
    <row r="15" spans="1:7" ht="18" customHeight="1">
      <c r="A15" s="23" t="s">
        <v>43</v>
      </c>
      <c r="B15" s="26" t="s">
        <v>44</v>
      </c>
      <c r="C15" s="20">
        <v>0.2</v>
      </c>
      <c r="D15" s="6"/>
      <c r="E15" s="6" t="s">
        <v>36</v>
      </c>
      <c r="F15" s="1"/>
      <c r="G15" s="1"/>
    </row>
    <row r="16" spans="1:7" ht="18" customHeight="1">
      <c r="A16" s="29"/>
      <c r="B16" s="29"/>
      <c r="C16" s="35"/>
      <c r="D16" s="6"/>
      <c r="E16" s="6"/>
      <c r="F16" s="1"/>
      <c r="G16" s="1"/>
    </row>
    <row r="17" spans="1:7" ht="18" customHeight="1">
      <c r="A17" s="23" t="s">
        <v>15</v>
      </c>
      <c r="B17" s="31" t="s">
        <v>16</v>
      </c>
      <c r="C17" s="36">
        <f>POWER(C10 + C13, 2) * (C14*(1 - C14) + C15*(1 - C15)) / POWER(C14 - C15, 2)</f>
        <v>196.22199335872722</v>
      </c>
      <c r="D17" s="6"/>
      <c r="E17" s="6"/>
      <c r="F17" s="1"/>
      <c r="G17" s="1"/>
    </row>
  </sheetData>
  <sheetProtection algorithmName="SHA-512" hashValue="hic05YAoAmE6qeJO6wgGZoJ2ZoVc/UvSg9L8Cihgos+tM7r2MCFOcf9XB2kC41yVt9Iq5L0glC2e5Sa979m9rw==" saltValue="zxWz+P1wB604w0h0wrA96w==" spinCount="100000" sheet="1" objects="1" scenarios="1"/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zoomScale="130" zoomScaleNormal="130" workbookViewId="0">
      <selection activeCell="C8" sqref="C8"/>
    </sheetView>
  </sheetViews>
  <sheetFormatPr baseColWidth="10" defaultRowHeight="18" customHeight="1"/>
  <cols>
    <col min="1" max="1" width="40.73046875" customWidth="1"/>
    <col min="2" max="10" width="12.73046875" customWidth="1"/>
  </cols>
  <sheetData>
    <row r="1" spans="1:6" ht="18" customHeight="1">
      <c r="A1" s="6" t="s">
        <v>33</v>
      </c>
      <c r="B1" s="6"/>
      <c r="C1" s="6"/>
      <c r="D1" s="6"/>
      <c r="E1" s="6"/>
      <c r="F1" s="5"/>
    </row>
    <row r="2" spans="1:6" ht="18" customHeight="1">
      <c r="A2" s="7"/>
      <c r="B2" s="8"/>
      <c r="C2" s="9"/>
      <c r="D2" s="6"/>
      <c r="E2" s="6"/>
      <c r="F2" s="5"/>
    </row>
    <row r="3" spans="1:6" ht="18" customHeight="1">
      <c r="A3" s="10"/>
      <c r="B3" s="11"/>
      <c r="C3" s="12"/>
      <c r="D3" s="6"/>
      <c r="E3" s="6"/>
      <c r="F3" s="5"/>
    </row>
    <row r="4" spans="1:6" ht="18" customHeight="1">
      <c r="A4" s="10"/>
      <c r="B4" s="11"/>
      <c r="C4" s="12"/>
      <c r="D4" s="6"/>
      <c r="E4" s="6"/>
      <c r="F4" s="5"/>
    </row>
    <row r="5" spans="1:6" ht="18" customHeight="1">
      <c r="A5" s="10"/>
      <c r="B5" s="11"/>
      <c r="C5" s="12"/>
      <c r="D5" s="6"/>
      <c r="E5" s="6"/>
      <c r="F5" s="5"/>
    </row>
    <row r="6" spans="1:6" ht="18" customHeight="1">
      <c r="A6" s="10"/>
      <c r="B6" s="11"/>
      <c r="C6" s="12"/>
      <c r="D6" s="6"/>
      <c r="E6" s="6"/>
      <c r="F6" s="5"/>
    </row>
    <row r="7" spans="1:6" ht="18" customHeight="1">
      <c r="A7" s="10"/>
      <c r="B7" s="11"/>
      <c r="C7" s="12"/>
      <c r="D7" s="6"/>
      <c r="E7" s="6"/>
      <c r="F7" s="5"/>
    </row>
    <row r="8" spans="1:6" ht="18" customHeight="1">
      <c r="A8" s="27" t="s">
        <v>20</v>
      </c>
      <c r="B8" s="31" t="s">
        <v>9</v>
      </c>
      <c r="C8" s="20">
        <f xml:space="preserve"> 5%</f>
        <v>0.05</v>
      </c>
      <c r="D8" s="6"/>
      <c r="E8" s="6"/>
      <c r="F8" s="5"/>
    </row>
    <row r="9" spans="1:6" ht="18" customHeight="1">
      <c r="A9" s="23" t="s">
        <v>10</v>
      </c>
      <c r="B9" s="31" t="s">
        <v>28</v>
      </c>
      <c r="C9" s="24">
        <f>1-C8/2</f>
        <v>0.97499999999999998</v>
      </c>
      <c r="D9" s="6"/>
      <c r="E9" s="6"/>
      <c r="F9" s="5"/>
    </row>
    <row r="10" spans="1:6" ht="18" customHeight="1">
      <c r="A10" s="23" t="s">
        <v>37</v>
      </c>
      <c r="B10" s="31" t="s">
        <v>38</v>
      </c>
      <c r="C10" s="24">
        <f xml:space="preserve"> NORMINV(C9,0,1)</f>
        <v>1.9599639845400536</v>
      </c>
      <c r="D10" s="6"/>
      <c r="E10" s="6"/>
      <c r="F10" s="5"/>
    </row>
    <row r="11" spans="1:6" ht="18" customHeight="1">
      <c r="A11" s="27" t="s">
        <v>21</v>
      </c>
      <c r="B11" s="31" t="s">
        <v>12</v>
      </c>
      <c r="C11" s="20">
        <f xml:space="preserve"> 20%</f>
        <v>0.2</v>
      </c>
      <c r="D11" s="6"/>
      <c r="E11" s="6"/>
      <c r="F11" s="5"/>
    </row>
    <row r="12" spans="1:6" ht="18" customHeight="1">
      <c r="A12" s="23" t="s">
        <v>13</v>
      </c>
      <c r="B12" s="31" t="s">
        <v>14</v>
      </c>
      <c r="C12" s="24">
        <f>1-C11</f>
        <v>0.8</v>
      </c>
      <c r="D12" s="6"/>
      <c r="E12" s="6"/>
      <c r="F12" s="5"/>
    </row>
    <row r="13" spans="1:6" ht="18" customHeight="1">
      <c r="A13" s="23" t="s">
        <v>39</v>
      </c>
      <c r="B13" s="31" t="s">
        <v>40</v>
      </c>
      <c r="C13" s="25">
        <f xml:space="preserve"> NORMINV(C12,0,1)</f>
        <v>0.84162123357291474</v>
      </c>
      <c r="D13" s="6"/>
      <c r="E13" s="6"/>
      <c r="F13" s="5"/>
    </row>
    <row r="14" spans="1:6" ht="18" customHeight="1">
      <c r="A14" s="26" t="s">
        <v>46</v>
      </c>
      <c r="B14" s="26" t="s">
        <v>47</v>
      </c>
      <c r="C14" s="13">
        <v>16</v>
      </c>
      <c r="D14" s="6"/>
      <c r="E14" s="6" t="s">
        <v>35</v>
      </c>
      <c r="F14" s="5"/>
    </row>
    <row r="15" spans="1:6" ht="18" customHeight="1">
      <c r="A15" s="26" t="s">
        <v>17</v>
      </c>
      <c r="B15" s="26" t="s">
        <v>18</v>
      </c>
      <c r="C15" s="13">
        <v>3.2</v>
      </c>
      <c r="D15" s="6"/>
      <c r="E15" s="6" t="s">
        <v>36</v>
      </c>
      <c r="F15" s="5"/>
    </row>
    <row r="16" spans="1:6" ht="18" customHeight="1">
      <c r="A16" s="29"/>
      <c r="B16" s="29"/>
      <c r="C16" s="30"/>
      <c r="D16" s="6"/>
      <c r="E16" s="6"/>
      <c r="F16" s="5"/>
    </row>
    <row r="17" spans="1:6" ht="18" customHeight="1">
      <c r="A17" s="23" t="s">
        <v>15</v>
      </c>
      <c r="B17" s="26" t="s">
        <v>16</v>
      </c>
      <c r="C17" s="36">
        <f>2*(C10+C13)*(C10+C13)*(C14*C14)/(C15*C15)</f>
        <v>392.44398671745432</v>
      </c>
      <c r="D17" s="6"/>
      <c r="E17" s="6"/>
      <c r="F17" s="5"/>
    </row>
  </sheetData>
  <sheetProtection algorithmName="SHA-512" hashValue="mxzD301UlbTvVo1/G+LJST2nrkEYC3H+GfN1wzrvoHq0JPexuhR2IxGOdSE7gquzs3GW1NFhwD9JRxFdVNlvXQ==" saltValue="9irHQoWmpwg/+vYZXLYGIw==" spinCount="100000" sheet="1" objects="1" scenarios="1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 con MMC</vt:lpstr>
      <vt:lpstr>P con MMD</vt:lpstr>
      <vt:lpstr>X con MMC</vt:lpstr>
      <vt:lpstr>X con MMD</vt:lpstr>
      <vt:lpstr>Dos grupos categóricos</vt:lpstr>
      <vt:lpstr>Dos grupos numéricos</vt:lpstr>
    </vt:vector>
  </TitlesOfParts>
  <Company>Buho Real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</dc:creator>
  <cp:lastModifiedBy>Oficina</cp:lastModifiedBy>
  <dcterms:created xsi:type="dcterms:W3CDTF">2006-06-07T16:17:59Z</dcterms:created>
  <dcterms:modified xsi:type="dcterms:W3CDTF">2025-05-24T03:54:06Z</dcterms:modified>
</cp:coreProperties>
</file>